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 tabRatio="767"/>
  </bookViews>
  <sheets>
    <sheet name="МШ" sheetId="6" r:id="rId1"/>
  </sheets>
  <definedNames>
    <definedName name="_xlnm.Print_Area" localSheetId="0">МШ!$A$1:$J$18</definedName>
  </definedNames>
  <calcPr calcId="152511"/>
</workbook>
</file>

<file path=xl/calcChain.xml><?xml version="1.0" encoding="utf-8"?>
<calcChain xmlns="http://schemas.openxmlformats.org/spreadsheetml/2006/main">
  <c r="G16" i="6" l="1"/>
  <c r="G17" i="6"/>
  <c r="G10" i="6"/>
  <c r="H7" i="6" l="1"/>
  <c r="H8" i="6"/>
  <c r="H9" i="6"/>
  <c r="H10" i="6"/>
  <c r="H11" i="6"/>
  <c r="H12" i="6"/>
  <c r="H13" i="6"/>
  <c r="H14" i="6"/>
  <c r="I15" i="6"/>
  <c r="H15" i="6"/>
  <c r="H16" i="6"/>
  <c r="H17" i="6"/>
  <c r="D17" i="6" l="1"/>
  <c r="I17" i="6"/>
  <c r="I16" i="6" l="1"/>
  <c r="F6" i="6" l="1"/>
  <c r="F7" i="6"/>
  <c r="F8" i="6"/>
  <c r="F9" i="6"/>
  <c r="F10" i="6"/>
  <c r="F11" i="6"/>
  <c r="F12" i="6"/>
  <c r="F13" i="6"/>
  <c r="F14" i="6"/>
  <c r="F15" i="6"/>
  <c r="F16" i="6"/>
  <c r="F17" i="6"/>
  <c r="C15" i="6" l="1"/>
  <c r="I7" i="6"/>
  <c r="I8" i="6"/>
  <c r="I9" i="6"/>
  <c r="I10" i="6"/>
  <c r="I11" i="6"/>
  <c r="I12" i="6"/>
  <c r="I14" i="6"/>
  <c r="I13" i="6"/>
  <c r="D16" i="6"/>
  <c r="D15" i="6"/>
  <c r="D14" i="6"/>
  <c r="D13" i="6"/>
  <c r="D12" i="6"/>
  <c r="D10" i="6"/>
  <c r="D9" i="6"/>
  <c r="D8" i="6"/>
  <c r="D7" i="6"/>
  <c r="D6" i="6"/>
  <c r="B17" i="6"/>
  <c r="B16" i="6"/>
  <c r="B14" i="6"/>
  <c r="B13" i="6"/>
  <c r="B12" i="6"/>
  <c r="B11" i="6"/>
  <c r="B10" i="6"/>
  <c r="B9" i="6"/>
  <c r="B8" i="6"/>
  <c r="B7" i="6"/>
  <c r="B6" i="6"/>
  <c r="B15" i="6" l="1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<sst xmlns="http://schemas.openxmlformats.org/spreadsheetml/2006/main" count="30" uniqueCount="23">
  <si>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</si>
  <si>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</si>
  <si>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</si>
  <si>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</si>
  <si>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</si>
  <si>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</si>
  <si>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</si>
  <si>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</si>
  <si>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</si>
  <si>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</si>
  <si>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</si>
  <si>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январь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</si>
  <si>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</si>
  <si>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</si>
  <si>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</si>
  <si>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</si>
  <si>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</si>
  <si>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</si>
  <si>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</si>
  <si>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</si>
  <si>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</si>
  <si>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</si>
  <si>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>Ленсоветовский дом 25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</si>
</sst>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1" xfId="0" applyNumberFormat="1" applyFill="1" applyBorder="1" applyAlignment="1">
      <alignment horizontal="center" vertical="center"/>
    </xf>
    <xf numFmtId="43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Normal="100" zoomScaleSheetLayoutView="100" workbookViewId="0">
      <selection activeCell="B6" sqref="B6:I17"/>
    </sheetView>
  </sheetViews>
  <sheetFormatPr defaultRowHeight="15" x14ac:dyDescent="0.25"/>
  <cols>
    <col min="1" max="1" width="11.85546875" style="2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11" x14ac:dyDescent="0.25">
      <c r="B1" s="1"/>
      <c r="C1" s="1"/>
      <c r="D1" s="1"/>
      <c r="E1" s="1"/>
      <c r="F1" s="1"/>
      <c r="G1" s="1"/>
    </row>
    <row r="2" spans="1:11" ht="30.75" customHeight="1" x14ac:dyDescent="0.25">
      <c r="A2" s="8" t="s">
        <v>22</v>
      </c>
      <c r="B2" s="8"/>
      <c r="C2" s="8"/>
      <c r="D2" s="8"/>
      <c r="E2" s="8"/>
      <c r="F2" s="8"/>
      <c r="G2" s="8"/>
      <c r="H2" s="8"/>
      <c r="I2" s="8"/>
    </row>
    <row r="3" spans="1:11" ht="27" customHeight="1" x14ac:dyDescent="0.25">
      <c r="A3" s="10" t="s">
        <v>21</v>
      </c>
      <c r="B3" s="9" t="s">
        <v>16</v>
      </c>
      <c r="C3" s="9"/>
      <c r="D3" s="9" t="s">
        <v>16</v>
      </c>
      <c r="E3" s="9"/>
      <c r="F3" s="9" t="s">
        <v>16</v>
      </c>
      <c r="G3" s="9"/>
      <c r="H3" s="9" t="s">
        <v>16</v>
      </c>
      <c r="I3" s="9"/>
    </row>
    <row r="4" spans="1:11" ht="34.5" customHeight="1" x14ac:dyDescent="0.25">
      <c r="A4" s="11"/>
      <c r="B4" s="9" t="s">
        <v>18</v>
      </c>
      <c r="C4" s="9"/>
      <c r="D4" s="9" t="s">
        <v>19</v>
      </c>
      <c r="E4" s="9"/>
      <c r="F4" s="9" t="s">
        <v>12</v>
      </c>
      <c r="G4" s="9"/>
      <c r="H4" s="9" t="s">
        <v>20</v>
      </c>
      <c r="I4" s="9"/>
    </row>
    <row r="5" spans="1:11" ht="15.75" x14ac:dyDescent="0.25">
      <c r="A5" s="12"/>
      <c r="B5" s="3" t="s">
        <v>14</v>
      </c>
      <c r="C5" s="4" t="s">
        <v>10</v>
      </c>
      <c r="D5" s="3" t="s">
        <v>15</v>
      </c>
      <c r="E5" s="4" t="s">
        <v>10</v>
      </c>
      <c r="F5" s="3" t="s">
        <v>14</v>
      </c>
      <c r="G5" s="4" t="s">
        <v>10</v>
      </c>
      <c r="H5" s="6" t="s">
        <v>17</v>
      </c>
      <c r="I5" s="6" t="s">
        <v>10</v>
      </c>
    </row>
    <row r="6" spans="1:11" ht="15.75" x14ac:dyDescent="0.25">
      <c r="A6" s="7" t="s">
        <v>11</v>
      </c>
      <c r="B6" s="13">
        <f t="shared" ref="B6:B10" si="0">C6/25.44</f>
        <v>2841.6493710691821</v>
      </c>
      <c r="C6" s="13">
        <v>72291.56</v>
      </c>
      <c r="D6" s="13">
        <f t="shared" ref="D6:D10" si="1">E6/1621.95</f>
        <v>342.59999999999997</v>
      </c>
      <c r="E6" s="13">
        <v>555680.06999999995</v>
      </c>
      <c r="F6" s="13">
        <f>G6/25.44</f>
        <v>2841.6493710691821</v>
      </c>
      <c r="G6" s="13">
        <v>72291.56</v>
      </c>
      <c r="H6" s="14">
        <v>78180</v>
      </c>
      <c r="I6" s="14">
        <v>302013.40000000002</v>
      </c>
    </row>
    <row r="7" spans="1:11" ht="15.75" x14ac:dyDescent="0.25">
      <c r="A7" s="7" t="s">
        <v>0</v>
      </c>
      <c r="B7" s="13">
        <f t="shared" si="0"/>
        <v>2578.3612421383646</v>
      </c>
      <c r="C7" s="15">
        <v>65593.509999999995</v>
      </c>
      <c r="D7" s="13">
        <f t="shared" si="1"/>
        <v>374.74999845864545</v>
      </c>
      <c r="E7" s="13">
        <v>607825.76</v>
      </c>
      <c r="F7" s="13">
        <f t="shared" ref="F7:F11" si="2">G7/25.44</f>
        <v>2578.3612421383646</v>
      </c>
      <c r="G7" s="13">
        <v>65593.509999999995</v>
      </c>
      <c r="H7" s="14">
        <f>16000+53120</f>
        <v>69120</v>
      </c>
      <c r="I7" s="14">
        <f>39520+227884.8</f>
        <v>267404.79999999999</v>
      </c>
    </row>
    <row r="8" spans="1:11" ht="15.75" x14ac:dyDescent="0.25">
      <c r="A8" s="7" t="s">
        <v>1</v>
      </c>
      <c r="B8" s="13">
        <f t="shared" si="0"/>
        <v>2841.6493710691821</v>
      </c>
      <c r="C8" s="13">
        <v>72291.56</v>
      </c>
      <c r="D8" s="13">
        <f t="shared" si="1"/>
        <v>322.02000061654184</v>
      </c>
      <c r="E8" s="13">
        <v>522300.34</v>
      </c>
      <c r="F8" s="13">
        <f t="shared" si="2"/>
        <v>2841.6493710691821</v>
      </c>
      <c r="G8" s="13">
        <v>72291.56</v>
      </c>
      <c r="H8" s="14">
        <f>14120+48020</f>
        <v>62140</v>
      </c>
      <c r="I8" s="14">
        <f>34876.4+206005.8</f>
        <v>240882.19999999998</v>
      </c>
    </row>
    <row r="9" spans="1:11" ht="15.75" x14ac:dyDescent="0.25">
      <c r="A9" s="7" t="s">
        <v>2</v>
      </c>
      <c r="B9" s="16">
        <f t="shared" si="0"/>
        <v>2777.8875786163521</v>
      </c>
      <c r="C9" s="16">
        <v>70669.460000000006</v>
      </c>
      <c r="D9" s="16">
        <f t="shared" si="1"/>
        <v>317.64000123308364</v>
      </c>
      <c r="E9" s="16">
        <v>515196.2</v>
      </c>
      <c r="F9" s="16">
        <f t="shared" si="2"/>
        <v>2777.8875786163521</v>
      </c>
      <c r="G9" s="16">
        <v>70669.460000000006</v>
      </c>
      <c r="H9" s="16">
        <f>59551+17894</f>
        <v>77445</v>
      </c>
      <c r="I9" s="16">
        <f>255473.79+44198.18</f>
        <v>299671.97000000003</v>
      </c>
      <c r="J9" s="2"/>
      <c r="K9" s="2"/>
    </row>
    <row r="10" spans="1:11" ht="15.75" x14ac:dyDescent="0.25">
      <c r="A10" s="7" t="s">
        <v>3</v>
      </c>
      <c r="B10" s="16">
        <f t="shared" si="0"/>
        <v>2838.6489779874209</v>
      </c>
      <c r="C10" s="16">
        <v>72215.23</v>
      </c>
      <c r="D10" s="16">
        <f t="shared" si="1"/>
        <v>224.97999938345816</v>
      </c>
      <c r="E10" s="16">
        <v>364906.31</v>
      </c>
      <c r="F10" s="16">
        <f t="shared" si="2"/>
        <v>2838.6489779874209</v>
      </c>
      <c r="G10" s="16">
        <f>C10</f>
        <v>72215.23</v>
      </c>
      <c r="H10" s="16">
        <f>32149+9586</f>
        <v>41735</v>
      </c>
      <c r="I10" s="16">
        <f>137919.21+23677.42</f>
        <v>161596.63</v>
      </c>
      <c r="J10" s="2"/>
      <c r="K10" s="2"/>
    </row>
    <row r="11" spans="1:11" s="5" customFormat="1" ht="15.75" x14ac:dyDescent="0.25">
      <c r="A11" s="7" t="s">
        <v>4</v>
      </c>
      <c r="B11" s="16">
        <f t="shared" ref="B11:B16" si="3">C11/27.99</f>
        <v>2765.7395498392284</v>
      </c>
      <c r="C11" s="16">
        <v>77413.05</v>
      </c>
      <c r="D11" s="16">
        <v>101.58</v>
      </c>
      <c r="E11" s="16">
        <v>164757.68</v>
      </c>
      <c r="F11" s="16">
        <f t="shared" si="2"/>
        <v>3042.9658018867926</v>
      </c>
      <c r="G11" s="16">
        <v>77413.05</v>
      </c>
      <c r="H11" s="16">
        <f>37440+12580</f>
        <v>50020</v>
      </c>
      <c r="I11" s="16">
        <f>160617.6+31072.6</f>
        <v>191690.2</v>
      </c>
      <c r="J11" s="2"/>
    </row>
    <row r="12" spans="1:11" ht="15.75" x14ac:dyDescent="0.25">
      <c r="A12" s="7" t="s">
        <v>5</v>
      </c>
      <c r="B12" s="16">
        <f t="shared" si="3"/>
        <v>2800.814933904966</v>
      </c>
      <c r="C12" s="16">
        <v>78394.81</v>
      </c>
      <c r="D12" s="16">
        <f t="shared" ref="D12:D17" si="4">E12/1678.72</f>
        <v>72</v>
      </c>
      <c r="E12" s="16">
        <v>120867.84</v>
      </c>
      <c r="F12" s="16">
        <f t="shared" ref="F12:F17" si="5">G12/27.99</f>
        <v>2800.814933904966</v>
      </c>
      <c r="G12" s="16">
        <v>78394.81</v>
      </c>
      <c r="H12" s="16">
        <f>34700+12020</f>
        <v>46720</v>
      </c>
      <c r="I12" s="16">
        <f>157885+31492.4</f>
        <v>189377.4</v>
      </c>
      <c r="J12" s="2"/>
      <c r="K12" s="2"/>
    </row>
    <row r="13" spans="1:11" s="5" customFormat="1" ht="15.75" x14ac:dyDescent="0.25">
      <c r="A13" s="7" t="s">
        <v>6</v>
      </c>
      <c r="B13" s="16">
        <f t="shared" si="3"/>
        <v>2714.5209003215436</v>
      </c>
      <c r="C13" s="16">
        <v>75979.44</v>
      </c>
      <c r="D13" s="16">
        <f t="shared" si="4"/>
        <v>85.900001191383907</v>
      </c>
      <c r="E13" s="16">
        <v>144202.04999999999</v>
      </c>
      <c r="F13" s="16">
        <f t="shared" si="5"/>
        <v>2714.5209003215436</v>
      </c>
      <c r="G13" s="16">
        <v>75979.44</v>
      </c>
      <c r="H13" s="16">
        <f>38220+12580</f>
        <v>50800</v>
      </c>
      <c r="I13" s="16">
        <f>173901+32959.6</f>
        <v>206860.6</v>
      </c>
      <c r="J13" s="2"/>
      <c r="K13" s="2"/>
    </row>
    <row r="14" spans="1:11" s="5" customFormat="1" ht="15.75" x14ac:dyDescent="0.25">
      <c r="A14" s="7" t="s">
        <v>7</v>
      </c>
      <c r="B14" s="16">
        <f t="shared" si="3"/>
        <v>2929.3983565559129</v>
      </c>
      <c r="C14" s="16">
        <v>81993.86</v>
      </c>
      <c r="D14" s="16">
        <f t="shared" si="4"/>
        <v>95.910002859321395</v>
      </c>
      <c r="E14" s="16">
        <v>161006.04</v>
      </c>
      <c r="F14" s="16">
        <f t="shared" si="5"/>
        <v>2929.3983565559129</v>
      </c>
      <c r="G14" s="16">
        <v>81993.86</v>
      </c>
      <c r="H14" s="16">
        <f>35900+12340</f>
        <v>48240</v>
      </c>
      <c r="I14" s="16">
        <f>163345+32330.8</f>
        <v>195675.8</v>
      </c>
      <c r="J14" s="2"/>
    </row>
    <row r="15" spans="1:11" ht="15.75" x14ac:dyDescent="0.25">
      <c r="A15" s="7" t="s">
        <v>8</v>
      </c>
      <c r="B15" s="16">
        <f t="shared" si="3"/>
        <v>3027.0450160771707</v>
      </c>
      <c r="C15" s="16">
        <f>84726.99</f>
        <v>84726.99</v>
      </c>
      <c r="D15" s="16">
        <f t="shared" si="4"/>
        <v>188.70999928516966</v>
      </c>
      <c r="E15" s="16">
        <v>316791.25</v>
      </c>
      <c r="F15" s="16">
        <f t="shared" si="5"/>
        <v>3027.0450160771707</v>
      </c>
      <c r="G15" s="16">
        <v>84726.99</v>
      </c>
      <c r="H15" s="16">
        <f>46220+15400</f>
        <v>61620</v>
      </c>
      <c r="I15" s="16">
        <f>210301+40348</f>
        <v>250649</v>
      </c>
      <c r="J15" s="2"/>
      <c r="K15" s="2"/>
    </row>
    <row r="16" spans="1:11" ht="15.75" x14ac:dyDescent="0.25">
      <c r="A16" s="7" t="s">
        <v>9</v>
      </c>
      <c r="B16" s="13">
        <f t="shared" si="3"/>
        <v>2632.3383351196853</v>
      </c>
      <c r="C16" s="13">
        <v>73679.149999999994</v>
      </c>
      <c r="D16" s="13">
        <f t="shared" si="4"/>
        <v>308.37999785550892</v>
      </c>
      <c r="E16" s="13">
        <v>517683.67</v>
      </c>
      <c r="F16" s="13">
        <f t="shared" si="5"/>
        <v>2632.3383351196853</v>
      </c>
      <c r="G16" s="13">
        <f>C16</f>
        <v>73679.149999999994</v>
      </c>
      <c r="H16" s="14">
        <f>15280+46500</f>
        <v>61780</v>
      </c>
      <c r="I16" s="14">
        <f>40033.6+211575</f>
        <v>251608.6</v>
      </c>
    </row>
    <row r="17" spans="1:9" ht="15.75" x14ac:dyDescent="0.25">
      <c r="A17" s="7" t="s">
        <v>13</v>
      </c>
      <c r="B17" s="13">
        <f t="shared" ref="B17" si="6">C17/27.99</f>
        <v>2843.5191139692752</v>
      </c>
      <c r="C17" s="13">
        <v>79590.100000000006</v>
      </c>
      <c r="D17" s="13">
        <f t="shared" si="4"/>
        <v>330.7399983320625</v>
      </c>
      <c r="E17" s="13">
        <v>555219.85</v>
      </c>
      <c r="F17" s="13">
        <f t="shared" si="5"/>
        <v>2843.5191139692752</v>
      </c>
      <c r="G17" s="13">
        <f>C17</f>
        <v>79590.100000000006</v>
      </c>
      <c r="H17" s="14">
        <f>14400+43420</f>
        <v>57820</v>
      </c>
      <c r="I17" s="14">
        <f>37728+197561</f>
        <v>235289</v>
      </c>
    </row>
  </sheetData>
  <mergeCells count="10">
    <mergeCell ref="A2:I2"/>
    <mergeCell ref="B4:C4"/>
    <mergeCell ref="D4:E4"/>
    <mergeCell ref="F4:G4"/>
    <mergeCell ref="H4:I4"/>
    <mergeCell ref="A3:A5"/>
    <mergeCell ref="F3:G3"/>
    <mergeCell ref="H3:I3"/>
    <mergeCell ref="B3:C3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2018-03-03T13:32:43Z</cp:lastPrinted>
  <dcterms:created xsi:type="dcterms:W3CDTF">2017-03-03T13:29:12Z</dcterms:created>
  <dcterms:modified xsi:type="dcterms:W3CDTF">2018-04-06T12:24:09Z</dcterms:modified>
</cp:coreProperties>
</file>